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506" windowWidth="12120" windowHeight="8835" activeTab="0"/>
  </bookViews>
  <sheets>
    <sheet name="Fillet" sheetId="1" r:id="rId1"/>
    <sheet name="Sheet Steel Fillet" sheetId="2" r:id="rId2"/>
    <sheet name="Groove weld" sheetId="3" r:id="rId3"/>
  </sheets>
  <definedNames>
    <definedName name="_xlnm.Print_Titles" localSheetId="0">'Fillet'!$1:$1</definedName>
    <definedName name="_xlnm.Print_Titles" localSheetId="2">'Groove weld'!$1:$1</definedName>
    <definedName name="_xlnm.Print_Titles" localSheetId="1">'Sheet Steel Fillet'!$1:$1</definedName>
  </definedNames>
  <calcPr fullCalcOnLoad="1"/>
</workbook>
</file>

<file path=xl/sharedStrings.xml><?xml version="1.0" encoding="utf-8"?>
<sst xmlns="http://schemas.openxmlformats.org/spreadsheetml/2006/main" count="136" uniqueCount="55">
  <si>
    <t>Value</t>
  </si>
  <si>
    <t>Description</t>
  </si>
  <si>
    <t>C+L</t>
  </si>
  <si>
    <t>Cost Per Hour</t>
  </si>
  <si>
    <t>$/ft x ft/hr</t>
  </si>
  <si>
    <t>Cost Per Foot</t>
  </si>
  <si>
    <t>For structural steel applications over 3/16"</t>
  </si>
  <si>
    <t>Input Variables</t>
  </si>
  <si>
    <t>Inches</t>
  </si>
  <si>
    <t>Material thickness  t</t>
  </si>
  <si>
    <t>Base Material ultimate yield strength</t>
  </si>
  <si>
    <t>PSI</t>
  </si>
  <si>
    <t>Weld Material ultimate yield strength</t>
  </si>
  <si>
    <t xml:space="preserve"> Inches</t>
  </si>
  <si>
    <t>Effective Length</t>
  </si>
  <si>
    <t>Output metrics</t>
  </si>
  <si>
    <t>Effective Area</t>
  </si>
  <si>
    <t>Sq Inches</t>
  </si>
  <si>
    <t>Design Strengths</t>
  </si>
  <si>
    <t>Force in pounds</t>
  </si>
  <si>
    <t>Leg length   W</t>
  </si>
  <si>
    <t>Effective Throat   tW</t>
  </si>
  <si>
    <t>Leg length W</t>
  </si>
  <si>
    <t>Sheet in Tension</t>
  </si>
  <si>
    <t>Sheet in shear</t>
  </si>
  <si>
    <t>Relative to Base</t>
  </si>
  <si>
    <t>Effective throat to base thickness *</t>
  </si>
  <si>
    <t>Weld Size E *</t>
  </si>
  <si>
    <t>Effective throat</t>
  </si>
  <si>
    <t>Design Strengths PJP</t>
  </si>
  <si>
    <t>Compression normal to effective area</t>
  </si>
  <si>
    <t>Tension or comp parallel to axis of weld</t>
  </si>
  <si>
    <t>Shear parallel to axis of weld</t>
  </si>
  <si>
    <t>Design Strenghts CJP</t>
  </si>
  <si>
    <t>Shear on effective area</t>
  </si>
  <si>
    <t xml:space="preserve"> </t>
  </si>
  <si>
    <t xml:space="preserve">Throat Relative to base thickness * </t>
  </si>
  <si>
    <t>*No allowance for throat larger than base thickness</t>
  </si>
  <si>
    <t>*weld size is the minimum expected level of penetration</t>
  </si>
  <si>
    <t>Load capacity</t>
  </si>
  <si>
    <r>
      <t>Base Material ultimate yield strength F</t>
    </r>
    <r>
      <rPr>
        <vertAlign val="subscript"/>
        <sz val="10"/>
        <rFont val="Tahoma"/>
        <family val="2"/>
      </rPr>
      <t>u</t>
    </r>
  </si>
  <si>
    <t>Double Sided Fillet equal lengths *</t>
  </si>
  <si>
    <t>* For lap joint configuration only</t>
  </si>
  <si>
    <r>
      <t xml:space="preserve">For structural steel applications </t>
    </r>
    <r>
      <rPr>
        <b/>
        <u val="single"/>
        <sz val="10"/>
        <color indexed="12"/>
        <rFont val="Arial"/>
        <family val="2"/>
      </rPr>
      <t>UNDER</t>
    </r>
    <r>
      <rPr>
        <b/>
        <sz val="10"/>
        <color indexed="12"/>
        <rFont val="Arial"/>
        <family val="2"/>
      </rPr>
      <t xml:space="preserve"> 3/16"</t>
    </r>
  </si>
  <si>
    <t>Size Ratio, Base Metal: Leg Length</t>
  </si>
  <si>
    <t>Under Sized or Adequate</t>
  </si>
  <si>
    <t>Double Sided Fillet Equal Lengths</t>
  </si>
  <si>
    <t>Minimum Fillet Weld Size*</t>
  </si>
  <si>
    <t>*Under sized welds can lead to cracking, accurate to .5' material thickness</t>
  </si>
  <si>
    <t>Stress limit in Lbs</t>
  </si>
  <si>
    <t>Weld Material ultimate yield strength Fxx</t>
  </si>
  <si>
    <r>
      <t>Effective Throat  t</t>
    </r>
    <r>
      <rPr>
        <vertAlign val="subscript"/>
        <sz val="10"/>
        <rFont val="Tahoma"/>
        <family val="2"/>
      </rPr>
      <t>W</t>
    </r>
  </si>
  <si>
    <r>
      <t>Allowable Shear stress on throat F</t>
    </r>
    <r>
      <rPr>
        <vertAlign val="subscript"/>
        <sz val="10"/>
        <rFont val="Tahoma"/>
        <family val="2"/>
      </rPr>
      <t>w</t>
    </r>
  </si>
  <si>
    <r>
      <t>Tension/compr parallel to weld axis F</t>
    </r>
    <r>
      <rPr>
        <vertAlign val="subscript"/>
        <sz val="10"/>
        <rFont val="Tahoma"/>
        <family val="2"/>
      </rPr>
      <t>w</t>
    </r>
  </si>
  <si>
    <r>
      <t>Tension/compr parallel to axis of weld F</t>
    </r>
    <r>
      <rPr>
        <vertAlign val="subscript"/>
        <sz val="10"/>
        <rFont val="Tahoma"/>
        <family val="2"/>
      </rPr>
      <t>w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</si>
</sst>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$&quot;#,##0.000_);[Red]\(&quot;$&quot;#,##0.000\)"/>
    <numFmt numFmtId="171" formatCode="&quot;$&quot;#,##0.0000_);[Red]\(&quot;$&quot;#,##0.0000\)"/>
    <numFmt numFmtId="172" formatCode="&quot;$&quot;#,##0.00000_);[Red]\(&quot;$&quot;#,##0.00000\)"/>
    <numFmt numFmtId="173" formatCode="#,##0.0000_);[Red]\(#,##0.0000\)"/>
    <numFmt numFmtId="174" formatCode="0.0000_);[Red]\(0.0000\)"/>
    <numFmt numFmtId="175" formatCode="0.000"/>
    <numFmt numFmtId="176" formatCode="&quot;$&quot;#,##0.0000_);\(&quot;$&quot;#,##0.0000\)"/>
    <numFmt numFmtId="177" formatCode="0.000000"/>
    <numFmt numFmtId="178" formatCode="&quot;$&quot;#,##0.000000_);[Red]\(&quot;$&quot;#,##0.000000\)"/>
    <numFmt numFmtId="179" formatCode="#,##0.0000_);\(#,##0.0000\)"/>
    <numFmt numFmtId="180" formatCode="&quot;$&quot;#,##0.0000000_);[Red]\(&quot;$&quot;#,##0.0000000\)"/>
    <numFmt numFmtId="181" formatCode="0.0000"/>
    <numFmt numFmtId="182" formatCode="&quot;$&quot;#,##0.0000"/>
    <numFmt numFmtId="183" formatCode="&quot;$&quot;#,##0.00000"/>
    <numFmt numFmtId="184" formatCode="#,##0.0000"/>
    <numFmt numFmtId="185" formatCode="0.0"/>
    <numFmt numFmtId="186" formatCode="#,##0.000"/>
    <numFmt numFmtId="187" formatCode="&quot;$&quot;#,##0.000"/>
    <numFmt numFmtId="188" formatCode="0.0%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24"/>
      <color indexed="9"/>
      <name val="Monotype Corsiva"/>
      <family val="4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24"/>
      <color indexed="9"/>
      <name val="Lucida Sans Typewriter"/>
      <family val="3"/>
    </font>
    <font>
      <sz val="10"/>
      <color indexed="12"/>
      <name val="Arial"/>
      <family val="0"/>
    </font>
    <font>
      <b/>
      <sz val="11"/>
      <color indexed="12"/>
      <name val="Tahoma"/>
      <family val="2"/>
    </font>
    <font>
      <sz val="10"/>
      <color indexed="9"/>
      <name val="Arial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vertAlign val="subscript"/>
      <sz val="10"/>
      <name val="Tahoma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medium">
        <color indexed="45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22"/>
      </left>
      <right style="medium">
        <color indexed="22"/>
      </right>
      <top style="medium">
        <color indexed="22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0" fontId="6" fillId="0" borderId="0" xfId="0" applyNumberFormat="1" applyFont="1" applyFill="1" applyBorder="1" applyAlignment="1" applyProtection="1">
      <alignment horizontal="left" vertical="center" indent="1"/>
      <protection/>
    </xf>
    <xf numFmtId="0" fontId="6" fillId="0" borderId="0" xfId="0" applyFont="1" applyAlignment="1">
      <alignment horizontal="right" vertical="center" indent="1"/>
    </xf>
    <xf numFmtId="8" fontId="5" fillId="2" borderId="1" xfId="0" applyNumberFormat="1" applyFont="1" applyFill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indent="1"/>
      <protection/>
    </xf>
    <xf numFmtId="0" fontId="5" fillId="3" borderId="2" xfId="0" applyNumberFormat="1" applyFont="1" applyFill="1" applyBorder="1" applyAlignment="1" applyProtection="1">
      <alignment horizontal="right"/>
      <protection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6" fillId="3" borderId="4" xfId="0" applyNumberFormat="1" applyFont="1" applyFill="1" applyBorder="1" applyAlignment="1" applyProtection="1">
      <alignment horizontal="left" vertical="center" indent="1"/>
      <protection/>
    </xf>
    <xf numFmtId="0" fontId="5" fillId="3" borderId="4" xfId="0" applyNumberFormat="1" applyFont="1" applyFill="1" applyBorder="1" applyAlignment="1" applyProtection="1">
      <alignment horizontal="right"/>
      <protection/>
    </xf>
    <xf numFmtId="8" fontId="5" fillId="2" borderId="5" xfId="0" applyNumberFormat="1" applyFont="1" applyFill="1" applyBorder="1" applyAlignment="1" applyProtection="1">
      <alignment horizontal="right" vertical="center" indent="1"/>
      <protection/>
    </xf>
    <xf numFmtId="0" fontId="8" fillId="0" borderId="0" xfId="0" applyFont="1" applyBorder="1" applyAlignment="1">
      <alignment horizontal="right" vertical="center" indent="1"/>
    </xf>
    <xf numFmtId="0" fontId="8" fillId="0" borderId="6" xfId="0" applyNumberFormat="1" applyFont="1" applyFill="1" applyBorder="1" applyAlignment="1" applyProtection="1">
      <alignment horizontal="right" vertical="center" indent="1"/>
      <protection/>
    </xf>
    <xf numFmtId="175" fontId="5" fillId="2" borderId="5" xfId="0" applyNumberFormat="1" applyFont="1" applyFill="1" applyBorder="1" applyAlignment="1" applyProtection="1">
      <alignment horizontal="right" vertical="center" indent="1"/>
      <protection/>
    </xf>
    <xf numFmtId="175" fontId="5" fillId="2" borderId="1" xfId="0" applyNumberFormat="1" applyFont="1" applyFill="1" applyBorder="1" applyAlignment="1" applyProtection="1">
      <alignment horizontal="right" vertical="center" indent="1"/>
      <protection/>
    </xf>
    <xf numFmtId="177" fontId="5" fillId="2" borderId="7" xfId="0" applyNumberFormat="1" applyFont="1" applyFill="1" applyBorder="1" applyAlignment="1" applyProtection="1">
      <alignment horizontal="right" vertical="center" indent="1"/>
      <protection/>
    </xf>
    <xf numFmtId="40" fontId="5" fillId="2" borderId="8" xfId="0" applyNumberFormat="1" applyFont="1" applyFill="1" applyBorder="1" applyAlignment="1" applyProtection="1">
      <alignment horizontal="right" vertical="center" indent="1"/>
      <protection/>
    </xf>
    <xf numFmtId="0" fontId="10" fillId="0" borderId="0" xfId="0" applyFont="1" applyAlignment="1">
      <alignment/>
    </xf>
    <xf numFmtId="175" fontId="5" fillId="2" borderId="8" xfId="0" applyNumberFormat="1" applyFont="1" applyFill="1" applyBorder="1" applyAlignment="1" applyProtection="1">
      <alignment horizontal="right" vertical="center" indent="1"/>
      <protection/>
    </xf>
    <xf numFmtId="8" fontId="11" fillId="0" borderId="6" xfId="0" applyNumberFormat="1" applyFont="1" applyFill="1" applyBorder="1" applyAlignment="1" applyProtection="1">
      <alignment horizontal="right" vertical="center" indent="1"/>
      <protection/>
    </xf>
    <xf numFmtId="184" fontId="0" fillId="0" borderId="0" xfId="0" applyNumberFormat="1" applyAlignment="1">
      <alignment/>
    </xf>
    <xf numFmtId="0" fontId="0" fillId="4" borderId="0" xfId="0" applyFill="1" applyAlignment="1">
      <alignment/>
    </xf>
    <xf numFmtId="181" fontId="12" fillId="4" borderId="0" xfId="0" applyNumberFormat="1" applyFont="1" applyFill="1" applyAlignment="1">
      <alignment/>
    </xf>
    <xf numFmtId="186" fontId="10" fillId="0" borderId="0" xfId="0" applyNumberFormat="1" applyFont="1" applyAlignment="1">
      <alignment/>
    </xf>
    <xf numFmtId="182" fontId="11" fillId="0" borderId="6" xfId="0" applyNumberFormat="1" applyFont="1" applyFill="1" applyBorder="1" applyAlignment="1" applyProtection="1">
      <alignment horizontal="right" vertical="center" indent="1"/>
      <protection/>
    </xf>
    <xf numFmtId="8" fontId="5" fillId="2" borderId="1" xfId="0" applyNumberFormat="1" applyFont="1" applyFill="1" applyBorder="1" applyAlignment="1" applyProtection="1">
      <alignment horizontal="right" vertical="center"/>
      <protection/>
    </xf>
    <xf numFmtId="0" fontId="5" fillId="5" borderId="9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 indent="1"/>
    </xf>
    <xf numFmtId="0" fontId="5" fillId="5" borderId="0" xfId="0" applyFont="1" applyFill="1" applyAlignment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right" vertical="center" indent="1"/>
      <protection/>
    </xf>
    <xf numFmtId="8" fontId="11" fillId="0" borderId="0" xfId="0" applyNumberFormat="1" applyFont="1" applyFill="1" applyBorder="1" applyAlignment="1" applyProtection="1">
      <alignment horizontal="right" vertical="center" indent="1"/>
      <protection/>
    </xf>
    <xf numFmtId="182" fontId="11" fillId="0" borderId="0" xfId="0" applyNumberFormat="1" applyFont="1" applyFill="1" applyBorder="1" applyAlignment="1" applyProtection="1">
      <alignment horizontal="right" vertical="center" indent="1"/>
      <protection/>
    </xf>
    <xf numFmtId="187" fontId="11" fillId="0" borderId="6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Border="1" applyAlignment="1">
      <alignment horizontal="right" vertical="center" indent="1"/>
    </xf>
    <xf numFmtId="184" fontId="5" fillId="2" borderId="10" xfId="0" applyNumberFormat="1" applyFont="1" applyFill="1" applyBorder="1" applyAlignment="1" applyProtection="1">
      <alignment horizontal="right" vertical="center" indent="1"/>
      <protection/>
    </xf>
    <xf numFmtId="184" fontId="5" fillId="2" borderId="11" xfId="0" applyNumberFormat="1" applyFont="1" applyFill="1" applyBorder="1" applyAlignment="1" applyProtection="1">
      <alignment horizontal="right" vertical="center" indent="1"/>
      <protection/>
    </xf>
    <xf numFmtId="184" fontId="5" fillId="2" borderId="12" xfId="17" applyNumberFormat="1" applyFont="1" applyFill="1" applyBorder="1" applyAlignment="1" applyProtection="1">
      <alignment horizontal="right" vertical="center"/>
      <protection/>
    </xf>
    <xf numFmtId="184" fontId="5" fillId="2" borderId="13" xfId="0" applyNumberFormat="1" applyFont="1" applyFill="1" applyBorder="1" applyAlignment="1" applyProtection="1">
      <alignment horizontal="right" vertical="center" indent="1"/>
      <protection/>
    </xf>
    <xf numFmtId="0" fontId="0" fillId="0" borderId="14" xfId="0" applyBorder="1" applyAlignment="1">
      <alignment/>
    </xf>
    <xf numFmtId="184" fontId="5" fillId="2" borderId="15" xfId="0" applyNumberFormat="1" applyFont="1" applyFill="1" applyBorder="1" applyAlignment="1" applyProtection="1">
      <alignment horizontal="right" vertical="center" indent="1"/>
      <protection/>
    </xf>
    <xf numFmtId="184" fontId="5" fillId="2" borderId="14" xfId="0" applyNumberFormat="1" applyFont="1" applyFill="1" applyBorder="1" applyAlignment="1" applyProtection="1">
      <alignment horizontal="right" vertical="center" indent="1"/>
      <protection/>
    </xf>
    <xf numFmtId="184" fontId="5" fillId="2" borderId="14" xfId="17" applyNumberFormat="1" applyFont="1" applyFill="1" applyBorder="1" applyAlignment="1" applyProtection="1">
      <alignment horizontal="right" vertical="center"/>
      <protection/>
    </xf>
    <xf numFmtId="0" fontId="5" fillId="3" borderId="14" xfId="0" applyNumberFormat="1" applyFont="1" applyFill="1" applyBorder="1" applyAlignment="1" applyProtection="1">
      <alignment horizontal="right"/>
      <protection/>
    </xf>
    <xf numFmtId="0" fontId="8" fillId="0" borderId="14" xfId="0" applyFont="1" applyBorder="1" applyAlignment="1">
      <alignment horizontal="right" vertical="center" indent="1"/>
    </xf>
    <xf numFmtId="182" fontId="11" fillId="0" borderId="14" xfId="0" applyNumberFormat="1" applyFont="1" applyFill="1" applyBorder="1" applyAlignment="1" applyProtection="1">
      <alignment horizontal="right" vertical="center" indent="1"/>
      <protection/>
    </xf>
    <xf numFmtId="187" fontId="11" fillId="0" borderId="14" xfId="0" applyNumberFormat="1" applyFont="1" applyFill="1" applyBorder="1" applyAlignment="1" applyProtection="1">
      <alignment horizontal="right" vertical="center" indent="1"/>
      <protection/>
    </xf>
    <xf numFmtId="3" fontId="5" fillId="2" borderId="13" xfId="17" applyNumberFormat="1" applyFont="1" applyFill="1" applyBorder="1" applyAlignment="1" applyProtection="1">
      <alignment horizontal="right" vertical="center"/>
      <protection/>
    </xf>
    <xf numFmtId="3" fontId="5" fillId="2" borderId="12" xfId="17" applyNumberFormat="1" applyFont="1" applyFill="1" applyBorder="1" applyAlignment="1" applyProtection="1">
      <alignment horizontal="right" vertical="center"/>
      <protection/>
    </xf>
    <xf numFmtId="0" fontId="5" fillId="6" borderId="9" xfId="0" applyFont="1" applyFill="1" applyBorder="1" applyAlignment="1">
      <alignment horizontal="left" vertical="center" indent="1"/>
    </xf>
    <xf numFmtId="0" fontId="5" fillId="6" borderId="0" xfId="0" applyNumberFormat="1" applyFont="1" applyFill="1" applyBorder="1" applyAlignment="1" applyProtection="1">
      <alignment horizontal="left" vertical="center" indent="1"/>
      <protection/>
    </xf>
    <xf numFmtId="3" fontId="5" fillId="2" borderId="5" xfId="0" applyNumberFormat="1" applyFont="1" applyFill="1" applyBorder="1" applyAlignment="1" applyProtection="1">
      <alignment horizontal="right" vertical="center" indent="1"/>
      <protection/>
    </xf>
    <xf numFmtId="184" fontId="5" fillId="2" borderId="16" xfId="0" applyNumberFormat="1" applyFont="1" applyFill="1" applyBorder="1" applyAlignment="1" applyProtection="1">
      <alignment horizontal="right" vertical="center" indent="1"/>
      <protection/>
    </xf>
    <xf numFmtId="0" fontId="6" fillId="0" borderId="2" xfId="0" applyNumberFormat="1" applyFont="1" applyFill="1" applyBorder="1" applyAlignment="1" applyProtection="1">
      <alignment horizontal="left" vertical="center" indent="1"/>
      <protection/>
    </xf>
    <xf numFmtId="3" fontId="5" fillId="2" borderId="1" xfId="0" applyNumberFormat="1" applyFont="1" applyFill="1" applyBorder="1" applyAlignment="1" applyProtection="1">
      <alignment horizontal="right" vertical="center" indent="1"/>
      <protection/>
    </xf>
    <xf numFmtId="3" fontId="5" fillId="2" borderId="8" xfId="0" applyNumberFormat="1" applyFont="1" applyFill="1" applyBorder="1" applyAlignment="1" applyProtection="1">
      <alignment horizontal="right" vertical="center" indent="1"/>
      <protection/>
    </xf>
    <xf numFmtId="0" fontId="14" fillId="0" borderId="0" xfId="0" applyFont="1" applyBorder="1" applyAlignment="1">
      <alignment/>
    </xf>
    <xf numFmtId="0" fontId="0" fillId="6" borderId="17" xfId="0" applyFill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right" vertical="center" indent="1"/>
    </xf>
    <xf numFmtId="0" fontId="4" fillId="4" borderId="0" xfId="0" applyFont="1" applyFill="1" applyBorder="1" applyAlignment="1">
      <alignment horizontal="center" vertical="center"/>
    </xf>
    <xf numFmtId="175" fontId="5" fillId="2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>
      <alignment horizontal="left" vertical="center" indent="1"/>
    </xf>
    <xf numFmtId="0" fontId="0" fillId="6" borderId="0" xfId="0" applyFill="1" applyAlignment="1">
      <alignment horizontal="left" vertical="center" indent="1"/>
    </xf>
    <xf numFmtId="0" fontId="12" fillId="4" borderId="0" xfId="0" applyFont="1" applyFill="1" applyAlignment="1">
      <alignment horizontal="left" vertical="center" indent="1"/>
    </xf>
    <xf numFmtId="188" fontId="0" fillId="2" borderId="20" xfId="0" applyNumberFormat="1" applyFill="1" applyBorder="1" applyAlignment="1">
      <alignment horizontal="right" vertical="center" indent="1"/>
    </xf>
    <xf numFmtId="0" fontId="16" fillId="0" borderId="0" xfId="0" applyFont="1" applyAlignment="1">
      <alignment/>
    </xf>
    <xf numFmtId="0" fontId="0" fillId="6" borderId="0" xfId="0" applyFill="1" applyAlignment="1">
      <alignment/>
    </xf>
    <xf numFmtId="8" fontId="5" fillId="4" borderId="0" xfId="0" applyNumberFormat="1" applyFont="1" applyFill="1" applyBorder="1" applyAlignment="1" applyProtection="1">
      <alignment horizontal="right" vertical="center" indent="1"/>
      <protection/>
    </xf>
    <xf numFmtId="184" fontId="5" fillId="4" borderId="0" xfId="0" applyNumberFormat="1" applyFont="1" applyFill="1" applyBorder="1" applyAlignment="1" applyProtection="1">
      <alignment horizontal="right" vertical="center" indent="1"/>
      <protection/>
    </xf>
    <xf numFmtId="0" fontId="9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0</xdr:row>
      <xdr:rowOff>85725</xdr:rowOff>
    </xdr:from>
    <xdr:to>
      <xdr:col>4</xdr:col>
      <xdr:colOff>1600200</xdr:colOff>
      <xdr:row>0</xdr:row>
      <xdr:rowOff>3429000</xdr:rowOff>
    </xdr:to>
    <xdr:pic>
      <xdr:nvPicPr>
        <xdr:cNvPr id="1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85725"/>
          <a:ext cx="39243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0</xdr:row>
      <xdr:rowOff>3448050</xdr:rowOff>
    </xdr:to>
    <xdr:pic>
      <xdr:nvPicPr>
        <xdr:cNvPr id="2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9146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I74"/>
  <sheetViews>
    <sheetView showGridLines="0" tabSelected="1" zoomScaleSheetLayoutView="100" workbookViewId="0" topLeftCell="A1">
      <selection activeCell="E1" sqref="E1"/>
    </sheetView>
  </sheetViews>
  <sheetFormatPr defaultColWidth="9.140625" defaultRowHeight="12.75"/>
  <cols>
    <col min="1" max="1" width="35.7109375" style="0" customWidth="1"/>
    <col min="2" max="3" width="21.421875" style="0" customWidth="1"/>
    <col min="4" max="4" width="3.8515625" style="43" customWidth="1"/>
    <col min="5" max="5" width="36.8515625" style="0" customWidth="1"/>
    <col min="6" max="6" width="18.00390625" style="0" customWidth="1"/>
    <col min="7" max="7" width="21.421875" style="0" customWidth="1"/>
    <col min="8" max="8" width="13.8515625" style="0" bestFit="1" customWidth="1"/>
    <col min="9" max="9" width="10.7109375" style="0" bestFit="1" customWidth="1"/>
  </cols>
  <sheetData>
    <row r="1" spans="1:5" ht="272.25" customHeight="1">
      <c r="A1" s="74"/>
      <c r="B1" s="75"/>
      <c r="C1" s="75"/>
      <c r="D1" s="64"/>
      <c r="E1" s="1"/>
    </row>
    <row r="2" spans="1:7" ht="15" customHeight="1">
      <c r="A2" s="60" t="s">
        <v>6</v>
      </c>
      <c r="B2" s="1"/>
      <c r="C2" s="1"/>
      <c r="D2" s="1"/>
      <c r="E2" s="3"/>
      <c r="F2" s="3"/>
      <c r="G2" s="3"/>
    </row>
    <row r="3" spans="1:7" s="3" customFormat="1" ht="15" customHeight="1" thickBot="1">
      <c r="A3" s="2"/>
      <c r="B3" s="6" t="s">
        <v>1</v>
      </c>
      <c r="C3" s="6" t="s">
        <v>0</v>
      </c>
      <c r="D3" s="38"/>
      <c r="E3" s="10"/>
      <c r="F3" s="11" t="s">
        <v>1</v>
      </c>
      <c r="G3" s="11" t="s">
        <v>0</v>
      </c>
    </row>
    <row r="4" spans="1:7" s="3" customFormat="1" ht="15" customHeight="1">
      <c r="A4" s="13" t="s">
        <v>7</v>
      </c>
      <c r="B4" s="14"/>
      <c r="C4" s="14"/>
      <c r="D4" s="47"/>
      <c r="E4" s="8" t="s">
        <v>18</v>
      </c>
      <c r="F4" s="9"/>
      <c r="G4" s="9"/>
    </row>
    <row r="5" spans="1:7" s="3" customFormat="1" ht="15.75" customHeight="1">
      <c r="A5" s="31" t="s">
        <v>9</v>
      </c>
      <c r="B5" s="15" t="s">
        <v>8</v>
      </c>
      <c r="C5" s="39">
        <v>0.1875</v>
      </c>
      <c r="D5" s="44"/>
      <c r="E5" s="53" t="s">
        <v>52</v>
      </c>
      <c r="F5" s="18" t="s">
        <v>49</v>
      </c>
      <c r="G5" s="55">
        <f>PRODUCT(C12,C8,0.3)</f>
        <v>1855.875</v>
      </c>
    </row>
    <row r="6" spans="1:7" s="3" customFormat="1" ht="15.75" customHeight="1">
      <c r="A6" s="32" t="s">
        <v>22</v>
      </c>
      <c r="B6" s="20" t="s">
        <v>13</v>
      </c>
      <c r="C6" s="40">
        <v>0.125</v>
      </c>
      <c r="D6" s="45"/>
      <c r="E6" s="54" t="s">
        <v>53</v>
      </c>
      <c r="F6" s="19" t="s">
        <v>49</v>
      </c>
      <c r="G6" s="58">
        <f>PRODUCT(C12,C7)</f>
        <v>6186.25</v>
      </c>
    </row>
    <row r="7" spans="1:5" s="3" customFormat="1" ht="15.75" customHeight="1">
      <c r="A7" s="33" t="s">
        <v>10</v>
      </c>
      <c r="B7" s="7" t="s">
        <v>11</v>
      </c>
      <c r="C7" s="51">
        <v>70000</v>
      </c>
      <c r="D7" s="46"/>
      <c r="E7" s="4"/>
    </row>
    <row r="8" spans="1:5" s="3" customFormat="1" ht="13.5" customHeight="1">
      <c r="A8" s="33" t="s">
        <v>50</v>
      </c>
      <c r="B8" s="21" t="s">
        <v>11</v>
      </c>
      <c r="C8" s="52">
        <v>70000</v>
      </c>
      <c r="D8" s="46"/>
      <c r="E8" s="5" t="s">
        <v>46</v>
      </c>
    </row>
    <row r="9" spans="1:7" s="3" customFormat="1" ht="15" customHeight="1" thickBot="1">
      <c r="A9" s="33" t="s">
        <v>14</v>
      </c>
      <c r="B9" s="21" t="s">
        <v>8</v>
      </c>
      <c r="C9" s="41">
        <v>1</v>
      </c>
      <c r="D9" s="46"/>
      <c r="E9" s="53" t="s">
        <v>52</v>
      </c>
      <c r="F9" s="18" t="s">
        <v>49</v>
      </c>
      <c r="G9" s="55">
        <f>PRODUCT(G5,2)</f>
        <v>3711.75</v>
      </c>
    </row>
    <row r="10" spans="1:7" s="3" customFormat="1" ht="15" customHeight="1" thickBot="1">
      <c r="A10" s="57" t="s">
        <v>15</v>
      </c>
      <c r="B10" s="14"/>
      <c r="C10" s="14"/>
      <c r="D10" s="56"/>
      <c r="E10" s="54" t="s">
        <v>54</v>
      </c>
      <c r="F10" s="23" t="s">
        <v>49</v>
      </c>
      <c r="G10" s="59">
        <f>PRODUCT(G6,2)</f>
        <v>12372.5</v>
      </c>
    </row>
    <row r="11" spans="1:9" s="3" customFormat="1" ht="15" customHeight="1" thickBot="1">
      <c r="A11" s="53" t="s">
        <v>51</v>
      </c>
      <c r="B11" s="30" t="s">
        <v>8</v>
      </c>
      <c r="C11" s="42">
        <f>PRODUCT(C6,0.707)</f>
        <v>0.088375</v>
      </c>
      <c r="D11" s="45"/>
      <c r="E11" s="67" t="s">
        <v>36</v>
      </c>
      <c r="F11" s="23" t="s">
        <v>25</v>
      </c>
      <c r="G11" s="69">
        <f>PRODUCT(I11/C5)</f>
        <v>0.9426666666666667</v>
      </c>
      <c r="H11" s="66"/>
      <c r="I11" s="68">
        <f>PRODUCT(C11,2)</f>
        <v>0.17675</v>
      </c>
    </row>
    <row r="12" spans="1:7" s="3" customFormat="1" ht="18" customHeight="1" thickBot="1" thickTop="1">
      <c r="A12" s="54" t="s">
        <v>16</v>
      </c>
      <c r="B12" s="7" t="s">
        <v>17</v>
      </c>
      <c r="C12" s="42">
        <f>PRODUCT(C9,C11)</f>
        <v>0.088375</v>
      </c>
      <c r="D12" s="45" t="s">
        <v>35</v>
      </c>
      <c r="E12" s="61" t="s">
        <v>26</v>
      </c>
      <c r="F12" s="62" t="s">
        <v>25</v>
      </c>
      <c r="G12" s="63" t="str">
        <f>IF(I11&gt;C5,"Larger","Smaller")</f>
        <v>Smaller</v>
      </c>
    </row>
    <row r="13" spans="1:5" ht="15" customHeight="1" thickTop="1">
      <c r="A13" s="70" t="s">
        <v>47</v>
      </c>
      <c r="B13" s="72"/>
      <c r="C13" s="73"/>
      <c r="D13"/>
      <c r="E13" t="s">
        <v>37</v>
      </c>
    </row>
    <row r="14" spans="1:4" ht="15" customHeight="1">
      <c r="A14" s="71" t="s">
        <v>44</v>
      </c>
      <c r="B14" s="30" t="s">
        <v>45</v>
      </c>
      <c r="C14" s="42" t="str">
        <f>IF(C5&lt;=0.25,(IF(C6&lt;0.125,"Under Sized","Adequate")),(IF(C6&lt;3/16,"Under Sized","Adequate")))</f>
        <v>Adequate</v>
      </c>
      <c r="D14"/>
    </row>
    <row r="15" spans="1:4" ht="15" customHeight="1">
      <c r="A15" t="s">
        <v>48</v>
      </c>
      <c r="D15"/>
    </row>
    <row r="16" ht="15" customHeight="1">
      <c r="D16"/>
    </row>
    <row r="17" ht="16.5" customHeight="1">
      <c r="D17"/>
    </row>
    <row r="18" ht="15" customHeight="1">
      <c r="D18"/>
    </row>
    <row r="19" ht="15" customHeight="1">
      <c r="D19"/>
    </row>
    <row r="20" ht="15" customHeight="1">
      <c r="D20"/>
    </row>
    <row r="21" ht="15" customHeight="1">
      <c r="D21"/>
    </row>
    <row r="22" spans="1:4" ht="15" customHeight="1">
      <c r="A22" s="25"/>
      <c r="D22"/>
    </row>
    <row r="23" spans="1:4" ht="15" customHeight="1">
      <c r="A23" s="26"/>
      <c r="D23"/>
    </row>
    <row r="24" spans="1:4" ht="19.5" customHeight="1">
      <c r="A24" s="28"/>
      <c r="D24"/>
    </row>
    <row r="25" ht="16.5" customHeight="1">
      <c r="D25"/>
    </row>
    <row r="26" ht="15" customHeight="1">
      <c r="D26"/>
    </row>
    <row r="27" ht="15" customHeight="1">
      <c r="D27"/>
    </row>
    <row r="28" ht="15" customHeight="1">
      <c r="D28"/>
    </row>
    <row r="29" ht="15" customHeight="1">
      <c r="D29"/>
    </row>
    <row r="30" spans="1:4" ht="19.5" customHeight="1">
      <c r="A30" s="22"/>
      <c r="D30"/>
    </row>
    <row r="31" spans="1:4" ht="16.5" customHeight="1">
      <c r="A31" s="22"/>
      <c r="D31"/>
    </row>
    <row r="32" ht="15" customHeight="1">
      <c r="D32"/>
    </row>
    <row r="33" ht="15" customHeight="1">
      <c r="D33"/>
    </row>
    <row r="34" spans="1:4" ht="15" customHeight="1">
      <c r="A34" s="27" t="e">
        <f>#REF!</f>
        <v>#REF!</v>
      </c>
      <c r="D34"/>
    </row>
    <row r="35" spans="1:4" ht="15" customHeight="1">
      <c r="A35" s="26"/>
      <c r="D35"/>
    </row>
    <row r="36" spans="1:4" ht="15" customHeight="1">
      <c r="A36" s="26"/>
      <c r="D36"/>
    </row>
    <row r="37" spans="1:4" ht="15" customHeight="1">
      <c r="A37" s="26"/>
      <c r="D37"/>
    </row>
    <row r="38" spans="1:4" ht="15" customHeight="1">
      <c r="A38" s="26"/>
      <c r="D38"/>
    </row>
    <row r="39" spans="1:4" ht="19.5" customHeight="1">
      <c r="A39" s="26"/>
      <c r="D39"/>
    </row>
    <row r="40" spans="1:4" ht="19.5" customHeight="1">
      <c r="A40" s="22"/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3:4" ht="14.25">
      <c r="C68" s="16" t="s">
        <v>0</v>
      </c>
      <c r="D68"/>
    </row>
    <row r="69" spans="2:4" ht="14.25">
      <c r="B69" s="16" t="s">
        <v>1</v>
      </c>
      <c r="C69" s="29" t="e">
        <f>#REF!</f>
        <v>#REF!</v>
      </c>
      <c r="D69"/>
    </row>
    <row r="70" spans="1:4" ht="14.25">
      <c r="A70" s="12"/>
      <c r="B70" s="24" t="s">
        <v>2</v>
      </c>
      <c r="C70" s="36"/>
      <c r="D70" s="48"/>
    </row>
    <row r="71" spans="1:4" ht="14.25">
      <c r="A71" s="17" t="s">
        <v>5</v>
      </c>
      <c r="B71" s="35"/>
      <c r="C71" s="16" t="s">
        <v>0</v>
      </c>
      <c r="D71" s="49"/>
    </row>
    <row r="72" spans="1:4" ht="14.25">
      <c r="A72" s="34"/>
      <c r="B72" s="16" t="s">
        <v>1</v>
      </c>
      <c r="C72" s="37" t="e">
        <f>PRODUCT(#REF!,5,#REF!,#REF!)+#REF!</f>
        <v>#REF!</v>
      </c>
      <c r="D72" s="49"/>
    </row>
    <row r="73" spans="1:4" ht="14.25">
      <c r="A73" s="12"/>
      <c r="B73" s="24" t="s">
        <v>4</v>
      </c>
      <c r="D73" s="48"/>
    </row>
    <row r="74" spans="1:4" ht="14.25">
      <c r="A74" s="17" t="s">
        <v>3</v>
      </c>
      <c r="D74" s="50"/>
    </row>
  </sheetData>
  <mergeCells count="1">
    <mergeCell ref="A1:C1"/>
  </mergeCells>
  <printOptions horizontalCentered="1"/>
  <pageMargins left="0.75" right="0.75" top="1" bottom="1" header="0.5" footer="0.5"/>
  <pageSetup fitToHeight="3" fitToWidth="1" horizontalDpi="600" verticalDpi="600" orientation="portrait" r:id="rId2"/>
  <headerFooter alignWithMargins="0">
    <oddFooter>&amp;LWedding Budget&amp;RPage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G74"/>
  <sheetViews>
    <sheetView showGridLines="0" zoomScaleSheetLayoutView="100" workbookViewId="0" topLeftCell="A1">
      <selection activeCell="C16" sqref="C16"/>
    </sheetView>
  </sheetViews>
  <sheetFormatPr defaultColWidth="9.140625" defaultRowHeight="12.75"/>
  <cols>
    <col min="1" max="1" width="35.7109375" style="0" customWidth="1"/>
    <col min="2" max="3" width="21.421875" style="0" customWidth="1"/>
    <col min="4" max="4" width="3.8515625" style="43" customWidth="1"/>
    <col min="5" max="5" width="35.7109375" style="0" customWidth="1"/>
    <col min="6" max="6" width="18.00390625" style="0" customWidth="1"/>
    <col min="7" max="7" width="21.421875" style="0" customWidth="1"/>
  </cols>
  <sheetData>
    <row r="1" spans="1:5" ht="272.25" customHeight="1">
      <c r="A1" s="76"/>
      <c r="B1" s="77"/>
      <c r="C1" s="77"/>
      <c r="D1" s="64"/>
      <c r="E1" s="1"/>
    </row>
    <row r="2" spans="1:7" ht="15" customHeight="1">
      <c r="A2" s="60" t="s">
        <v>43</v>
      </c>
      <c r="B2" s="1"/>
      <c r="C2" s="1"/>
      <c r="D2" s="1"/>
      <c r="E2" s="3"/>
      <c r="F2" s="3"/>
      <c r="G2" s="3"/>
    </row>
    <row r="3" spans="1:7" s="3" customFormat="1" ht="15" customHeight="1" thickBot="1">
      <c r="A3" s="2"/>
      <c r="B3" s="6" t="s">
        <v>1</v>
      </c>
      <c r="C3" s="6" t="s">
        <v>0</v>
      </c>
      <c r="D3" s="38"/>
      <c r="E3" s="10"/>
      <c r="F3" s="11" t="s">
        <v>1</v>
      </c>
      <c r="G3" s="11" t="s">
        <v>0</v>
      </c>
    </row>
    <row r="4" spans="1:7" s="3" customFormat="1" ht="15" customHeight="1">
      <c r="A4" s="13" t="s">
        <v>7</v>
      </c>
      <c r="B4" s="14"/>
      <c r="C4" s="14"/>
      <c r="D4" s="47"/>
      <c r="E4" s="8" t="s">
        <v>39</v>
      </c>
      <c r="F4" s="9"/>
      <c r="G4" s="9"/>
    </row>
    <row r="5" spans="1:7" s="3" customFormat="1" ht="15.75" customHeight="1">
      <c r="A5" s="31" t="s">
        <v>9</v>
      </c>
      <c r="B5" s="15" t="s">
        <v>8</v>
      </c>
      <c r="C5" s="39">
        <v>0.05</v>
      </c>
      <c r="D5" s="45"/>
      <c r="E5" s="53" t="s">
        <v>23</v>
      </c>
      <c r="F5" s="18" t="s">
        <v>19</v>
      </c>
      <c r="G5" s="55">
        <f>PRODUCT(0.4,C5,C9,C7)</f>
        <v>1600.0000000000002</v>
      </c>
    </row>
    <row r="6" spans="1:7" s="3" customFormat="1" ht="15.75" customHeight="1">
      <c r="A6" s="32" t="s">
        <v>20</v>
      </c>
      <c r="B6" s="20" t="s">
        <v>13</v>
      </c>
      <c r="C6" s="40">
        <v>0</v>
      </c>
      <c r="D6" s="45"/>
      <c r="E6" s="54" t="s">
        <v>24</v>
      </c>
      <c r="F6" s="19" t="s">
        <v>19</v>
      </c>
      <c r="G6" s="58">
        <f>PRODUCT(0.3,C5,C9,C7)</f>
        <v>1200</v>
      </c>
    </row>
    <row r="7" spans="1:5" s="3" customFormat="1" ht="15.75" customHeight="1">
      <c r="A7" s="33" t="s">
        <v>40</v>
      </c>
      <c r="B7" s="7" t="s">
        <v>11</v>
      </c>
      <c r="C7" s="51">
        <v>80000</v>
      </c>
      <c r="D7" s="46"/>
      <c r="E7" s="4"/>
    </row>
    <row r="8" spans="1:5" s="3" customFormat="1" ht="13.5" customHeight="1">
      <c r="A8" s="33" t="s">
        <v>12</v>
      </c>
      <c r="B8" s="21" t="s">
        <v>11</v>
      </c>
      <c r="C8" s="52">
        <v>80000</v>
      </c>
      <c r="D8" s="46"/>
      <c r="E8" s="5" t="s">
        <v>41</v>
      </c>
    </row>
    <row r="9" spans="1:7" s="3" customFormat="1" ht="15" customHeight="1" thickBot="1">
      <c r="A9" s="33" t="s">
        <v>14</v>
      </c>
      <c r="B9" s="21" t="s">
        <v>8</v>
      </c>
      <c r="C9" s="41">
        <v>1</v>
      </c>
      <c r="D9" s="46"/>
      <c r="E9" s="53" t="s">
        <v>23</v>
      </c>
      <c r="F9" s="18" t="s">
        <v>19</v>
      </c>
      <c r="G9" s="55">
        <f>PRODUCT(G5,2)</f>
        <v>3200.0000000000005</v>
      </c>
    </row>
    <row r="10" spans="1:7" s="3" customFormat="1" ht="21.75" customHeight="1">
      <c r="A10" s="57" t="s">
        <v>15</v>
      </c>
      <c r="B10" s="14"/>
      <c r="C10" s="14"/>
      <c r="D10" s="56"/>
      <c r="E10" s="54" t="s">
        <v>24</v>
      </c>
      <c r="F10" s="23" t="s">
        <v>19</v>
      </c>
      <c r="G10" s="59">
        <f>PRODUCT(G6,2)</f>
        <v>2400</v>
      </c>
    </row>
    <row r="11" spans="1:5" s="3" customFormat="1" ht="15" customHeight="1">
      <c r="A11" s="53" t="s">
        <v>21</v>
      </c>
      <c r="B11" s="30" t="s">
        <v>8</v>
      </c>
      <c r="C11" s="42">
        <f>PRODUCT(C6,0.707)</f>
        <v>0</v>
      </c>
      <c r="D11" s="45"/>
      <c r="E11" s="3" t="s">
        <v>42</v>
      </c>
    </row>
    <row r="12" spans="1:4" s="3" customFormat="1" ht="18" customHeight="1" thickBot="1">
      <c r="A12" s="54" t="s">
        <v>16</v>
      </c>
      <c r="B12" s="7" t="s">
        <v>17</v>
      </c>
      <c r="C12" s="42">
        <f>PRODUCT(C9,C11)</f>
        <v>0</v>
      </c>
      <c r="D12" s="45"/>
    </row>
    <row r="13" spans="1:4" ht="15" customHeight="1">
      <c r="A13" s="57" t="s">
        <v>15</v>
      </c>
      <c r="B13" s="14"/>
      <c r="C13" s="14"/>
      <c r="D13"/>
    </row>
    <row r="14" spans="1:4" ht="15" customHeight="1">
      <c r="A14" s="53" t="s">
        <v>21</v>
      </c>
      <c r="B14" s="30" t="s">
        <v>8</v>
      </c>
      <c r="C14" s="42">
        <f>PRODUCT(C9,0.707)</f>
        <v>0.707</v>
      </c>
      <c r="D14"/>
    </row>
    <row r="15" ht="15" customHeight="1">
      <c r="D15"/>
    </row>
    <row r="16" ht="15" customHeight="1">
      <c r="D16"/>
    </row>
    <row r="17" ht="16.5" customHeight="1">
      <c r="D17"/>
    </row>
    <row r="18" ht="15" customHeight="1">
      <c r="D18"/>
    </row>
    <row r="19" ht="15" customHeight="1">
      <c r="D19"/>
    </row>
    <row r="20" ht="15" customHeight="1">
      <c r="D20"/>
    </row>
    <row r="21" ht="15" customHeight="1">
      <c r="D21"/>
    </row>
    <row r="22" spans="1:4" ht="15" customHeight="1">
      <c r="A22" s="25"/>
      <c r="D22"/>
    </row>
    <row r="23" spans="1:4" ht="15" customHeight="1">
      <c r="A23" s="26"/>
      <c r="D23"/>
    </row>
    <row r="24" spans="1:4" ht="19.5" customHeight="1">
      <c r="A24" s="28"/>
      <c r="D24"/>
    </row>
    <row r="25" ht="16.5" customHeight="1">
      <c r="D25"/>
    </row>
    <row r="26" ht="15" customHeight="1">
      <c r="D26"/>
    </row>
    <row r="27" ht="15" customHeight="1">
      <c r="D27"/>
    </row>
    <row r="28" ht="15" customHeight="1">
      <c r="D28"/>
    </row>
    <row r="29" ht="15" customHeight="1">
      <c r="D29"/>
    </row>
    <row r="30" spans="1:4" ht="19.5" customHeight="1">
      <c r="A30" s="22"/>
      <c r="D30"/>
    </row>
    <row r="31" spans="1:4" ht="16.5" customHeight="1">
      <c r="A31" s="22"/>
      <c r="D31"/>
    </row>
    <row r="32" ht="15" customHeight="1">
      <c r="D32"/>
    </row>
    <row r="33" ht="15" customHeight="1">
      <c r="D33"/>
    </row>
    <row r="34" spans="1:4" ht="15" customHeight="1">
      <c r="A34" s="27" t="e">
        <f>#REF!</f>
        <v>#REF!</v>
      </c>
      <c r="D34"/>
    </row>
    <row r="35" spans="1:4" ht="15" customHeight="1">
      <c r="A35" s="26"/>
      <c r="D35"/>
    </row>
    <row r="36" spans="1:4" ht="15" customHeight="1">
      <c r="A36" s="26"/>
      <c r="D36"/>
    </row>
    <row r="37" spans="1:4" ht="15" customHeight="1">
      <c r="A37" s="26"/>
      <c r="D37"/>
    </row>
    <row r="38" spans="1:4" ht="15" customHeight="1">
      <c r="A38" s="26"/>
      <c r="D38"/>
    </row>
    <row r="39" spans="1:4" ht="19.5" customHeight="1">
      <c r="A39" s="26"/>
      <c r="D39"/>
    </row>
    <row r="40" spans="1:4" ht="19.5" customHeight="1">
      <c r="A40" s="22"/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spans="1:4" ht="14.25">
      <c r="A70" s="12"/>
      <c r="B70" s="16" t="s">
        <v>1</v>
      </c>
      <c r="C70" s="16" t="s">
        <v>0</v>
      </c>
      <c r="D70" s="48"/>
    </row>
    <row r="71" spans="1:4" ht="14.25">
      <c r="A71" s="17" t="s">
        <v>5</v>
      </c>
      <c r="B71" s="24" t="s">
        <v>2</v>
      </c>
      <c r="C71" s="29" t="e">
        <f>#REF!</f>
        <v>#REF!</v>
      </c>
      <c r="D71" s="49"/>
    </row>
    <row r="72" spans="1:4" ht="14.25">
      <c r="A72" s="34"/>
      <c r="B72" s="35"/>
      <c r="C72" s="36"/>
      <c r="D72" s="49"/>
    </row>
    <row r="73" spans="1:4" ht="14.25">
      <c r="A73" s="12"/>
      <c r="B73" s="16" t="s">
        <v>1</v>
      </c>
      <c r="C73" s="16" t="s">
        <v>0</v>
      </c>
      <c r="D73" s="48"/>
    </row>
    <row r="74" spans="1:4" ht="14.25">
      <c r="A74" s="17" t="s">
        <v>3</v>
      </c>
      <c r="B74" s="24" t="s">
        <v>4</v>
      </c>
      <c r="C74" s="37" t="e">
        <f>PRODUCT(#REF!,5,#REF!,#REF!)+#REF!</f>
        <v>#REF!</v>
      </c>
      <c r="D74" s="50"/>
    </row>
  </sheetData>
  <mergeCells count="1">
    <mergeCell ref="A1:C1"/>
  </mergeCells>
  <printOptions horizontalCentered="1"/>
  <pageMargins left="0.75" right="0.75" top="1" bottom="1" header="0.5" footer="0.5"/>
  <pageSetup fitToHeight="3" fitToWidth="1" horizontalDpi="600" verticalDpi="600" orientation="portrait" r:id="rId1"/>
  <headerFooter alignWithMargins="0">
    <oddFooter>&amp;LWedding Budget&amp;RPage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G74"/>
  <sheetViews>
    <sheetView showGridLines="0" zoomScaleSheetLayoutView="100" workbookViewId="0" topLeftCell="A1">
      <selection activeCell="A15" sqref="A15"/>
    </sheetView>
  </sheetViews>
  <sheetFormatPr defaultColWidth="9.140625" defaultRowHeight="12.75"/>
  <cols>
    <col min="1" max="1" width="35.7109375" style="0" customWidth="1"/>
    <col min="2" max="3" width="21.421875" style="0" customWidth="1"/>
    <col min="4" max="4" width="3.8515625" style="43" customWidth="1"/>
    <col min="5" max="5" width="35.7109375" style="0" customWidth="1"/>
    <col min="6" max="6" width="18.00390625" style="0" customWidth="1"/>
    <col min="7" max="7" width="21.421875" style="0" customWidth="1"/>
    <col min="8" max="8" width="10.7109375" style="0" bestFit="1" customWidth="1"/>
  </cols>
  <sheetData>
    <row r="1" spans="1:4" ht="272.25" customHeight="1">
      <c r="A1" s="76"/>
      <c r="B1" s="77"/>
      <c r="C1" s="77"/>
      <c r="D1" s="64"/>
    </row>
    <row r="2" spans="1:7" ht="15" customHeight="1">
      <c r="A2" s="60" t="s">
        <v>6</v>
      </c>
      <c r="B2" s="1"/>
      <c r="C2" s="1"/>
      <c r="D2" s="1"/>
      <c r="E2" s="3"/>
      <c r="F2" s="3"/>
      <c r="G2" s="3"/>
    </row>
    <row r="3" spans="1:7" s="3" customFormat="1" ht="15" customHeight="1" thickBot="1">
      <c r="A3" s="2"/>
      <c r="B3" s="6" t="s">
        <v>1</v>
      </c>
      <c r="C3" s="6" t="s">
        <v>0</v>
      </c>
      <c r="D3" s="38"/>
      <c r="E3" s="10"/>
      <c r="F3" s="11" t="s">
        <v>1</v>
      </c>
      <c r="G3" s="11" t="s">
        <v>0</v>
      </c>
    </row>
    <row r="4" spans="1:7" s="3" customFormat="1" ht="15" customHeight="1">
      <c r="A4" s="13" t="s">
        <v>7</v>
      </c>
      <c r="B4" s="14"/>
      <c r="C4" s="14"/>
      <c r="D4" s="47"/>
      <c r="E4" s="8" t="s">
        <v>29</v>
      </c>
      <c r="F4" s="9"/>
      <c r="G4" s="9"/>
    </row>
    <row r="5" spans="1:7" s="3" customFormat="1" ht="15.75" customHeight="1">
      <c r="A5" s="31" t="s">
        <v>9</v>
      </c>
      <c r="B5" s="15" t="s">
        <v>8</v>
      </c>
      <c r="C5" s="39">
        <v>0.1875</v>
      </c>
      <c r="D5" s="44"/>
      <c r="E5" s="53" t="s">
        <v>30</v>
      </c>
      <c r="F5" s="18" t="s">
        <v>19</v>
      </c>
      <c r="G5" s="55">
        <f>PRODUCT(C12,C8,0.5)</f>
        <v>45000</v>
      </c>
    </row>
    <row r="6" spans="1:7" s="3" customFormat="1" ht="15.75" customHeight="1">
      <c r="A6" s="32" t="s">
        <v>27</v>
      </c>
      <c r="B6" s="20" t="s">
        <v>13</v>
      </c>
      <c r="C6" s="40">
        <v>0.09375</v>
      </c>
      <c r="D6" s="45"/>
      <c r="E6" s="54" t="s">
        <v>31</v>
      </c>
      <c r="F6" s="19" t="s">
        <v>19</v>
      </c>
      <c r="G6" s="58">
        <f>PRODUCT(C12,C7,)</f>
        <v>78750</v>
      </c>
    </row>
    <row r="7" spans="1:7" s="3" customFormat="1" ht="15.75" customHeight="1">
      <c r="A7" s="33" t="s">
        <v>10</v>
      </c>
      <c r="B7" s="7" t="s">
        <v>11</v>
      </c>
      <c r="C7" s="51">
        <v>70000</v>
      </c>
      <c r="D7" s="45"/>
      <c r="E7" s="54" t="s">
        <v>32</v>
      </c>
      <c r="F7" s="19" t="s">
        <v>19</v>
      </c>
      <c r="G7" s="58">
        <f>PRODUCT(C12,C8,0.3)</f>
        <v>27000</v>
      </c>
    </row>
    <row r="8" spans="1:4" s="3" customFormat="1" ht="15.75" customHeight="1">
      <c r="A8" s="33" t="s">
        <v>12</v>
      </c>
      <c r="B8" s="21" t="s">
        <v>11</v>
      </c>
      <c r="C8" s="52">
        <v>80000</v>
      </c>
      <c r="D8" s="45"/>
    </row>
    <row r="9" spans="1:5" s="3" customFormat="1" ht="15.75" customHeight="1" thickBot="1">
      <c r="A9" s="33" t="s">
        <v>14</v>
      </c>
      <c r="B9" s="21" t="s">
        <v>8</v>
      </c>
      <c r="C9" s="41">
        <v>12</v>
      </c>
      <c r="D9" s="46"/>
      <c r="E9" s="5" t="s">
        <v>33</v>
      </c>
    </row>
    <row r="10" spans="1:7" s="3" customFormat="1" ht="15.75" customHeight="1">
      <c r="A10" s="57" t="s">
        <v>15</v>
      </c>
      <c r="B10" s="14"/>
      <c r="C10" s="14"/>
      <c r="D10" s="46"/>
      <c r="E10" s="54" t="s">
        <v>30</v>
      </c>
      <c r="F10" s="19" t="s">
        <v>19</v>
      </c>
      <c r="G10" s="58">
        <f>PRODUCT(C12,C7,)</f>
        <v>78750</v>
      </c>
    </row>
    <row r="11" spans="1:7" s="3" customFormat="1" ht="15.75" customHeight="1">
      <c r="A11" s="53" t="s">
        <v>28</v>
      </c>
      <c r="B11" s="30" t="s">
        <v>8</v>
      </c>
      <c r="C11" s="42">
        <f>PRODUCT(C6)</f>
        <v>0.09375</v>
      </c>
      <c r="D11" s="46"/>
      <c r="E11" s="54" t="s">
        <v>31</v>
      </c>
      <c r="F11" s="65" t="s">
        <v>19</v>
      </c>
      <c r="G11" s="58">
        <f>PRODUCT(C12,C7,)</f>
        <v>78750</v>
      </c>
    </row>
    <row r="12" spans="1:7" s="3" customFormat="1" ht="15.75" customHeight="1">
      <c r="A12" s="54" t="s">
        <v>16</v>
      </c>
      <c r="B12" s="7" t="s">
        <v>17</v>
      </c>
      <c r="C12" s="42">
        <f>PRODUCT(C9,C11)</f>
        <v>1.125</v>
      </c>
      <c r="D12" s="46"/>
      <c r="E12" s="54" t="s">
        <v>34</v>
      </c>
      <c r="F12" s="19" t="s">
        <v>19</v>
      </c>
      <c r="G12" s="58">
        <f>PRODUCT(C12,C7,0.3)</f>
        <v>23625</v>
      </c>
    </row>
    <row r="13" spans="1:5" s="3" customFormat="1" ht="13.5" customHeight="1">
      <c r="A13" t="s">
        <v>38</v>
      </c>
      <c r="B13"/>
      <c r="C13"/>
      <c r="D13"/>
      <c r="E13"/>
    </row>
    <row r="14" spans="1:5" s="3" customFormat="1" ht="15" customHeight="1">
      <c r="A14"/>
      <c r="B14"/>
      <c r="C14"/>
      <c r="D14"/>
      <c r="E14"/>
    </row>
    <row r="15" spans="1:5" s="3" customFormat="1" ht="21.75" customHeight="1">
      <c r="A15"/>
      <c r="B15"/>
      <c r="C15"/>
      <c r="D15"/>
      <c r="E15"/>
    </row>
    <row r="16" spans="1:5" s="3" customFormat="1" ht="15" customHeight="1">
      <c r="A16"/>
      <c r="B16"/>
      <c r="C16"/>
      <c r="D16"/>
      <c r="E16"/>
    </row>
    <row r="17" spans="1:5" s="3" customFormat="1" ht="18" customHeight="1">
      <c r="A17"/>
      <c r="B17"/>
      <c r="C17"/>
      <c r="D17"/>
      <c r="E17"/>
    </row>
    <row r="18" ht="15" customHeight="1">
      <c r="D18"/>
    </row>
    <row r="19" ht="15" customHeight="1">
      <c r="D19"/>
    </row>
    <row r="20" ht="15" customHeight="1">
      <c r="D20"/>
    </row>
    <row r="21" ht="15" customHeight="1">
      <c r="D21"/>
    </row>
    <row r="22" spans="1:4" ht="16.5" customHeight="1">
      <c r="A22" s="25"/>
      <c r="D22"/>
    </row>
    <row r="23" spans="1:4" ht="15" customHeight="1">
      <c r="A23" s="26"/>
      <c r="D23"/>
    </row>
    <row r="24" spans="1:4" ht="15" customHeight="1">
      <c r="A24" s="28"/>
      <c r="D24"/>
    </row>
    <row r="25" ht="15" customHeight="1">
      <c r="D25"/>
    </row>
    <row r="26" ht="15" customHeight="1">
      <c r="D26"/>
    </row>
    <row r="27" ht="15" customHeight="1">
      <c r="D27"/>
    </row>
    <row r="28" ht="15" customHeight="1">
      <c r="D28"/>
    </row>
    <row r="29" ht="19.5" customHeight="1">
      <c r="D29"/>
    </row>
    <row r="30" spans="1:4" ht="16.5" customHeight="1">
      <c r="A30" s="22"/>
      <c r="D30"/>
    </row>
    <row r="31" spans="1:4" ht="15" customHeight="1">
      <c r="A31" s="22"/>
      <c r="D31"/>
    </row>
    <row r="32" ht="15" customHeight="1">
      <c r="D32"/>
    </row>
    <row r="33" ht="15" customHeight="1">
      <c r="D33"/>
    </row>
    <row r="34" spans="1:4" ht="15" customHeight="1">
      <c r="A34" s="27" t="e">
        <f>#REF!</f>
        <v>#REF!</v>
      </c>
      <c r="D34"/>
    </row>
    <row r="35" spans="1:4" ht="19.5" customHeight="1">
      <c r="A35" s="26"/>
      <c r="D35"/>
    </row>
    <row r="36" spans="1:4" ht="16.5" customHeight="1">
      <c r="A36" s="26"/>
      <c r="D36"/>
    </row>
    <row r="37" spans="1:4" ht="15" customHeight="1">
      <c r="A37" s="26"/>
      <c r="D37"/>
    </row>
    <row r="38" spans="1:4" ht="15" customHeight="1">
      <c r="A38" s="26"/>
      <c r="D38"/>
    </row>
    <row r="39" spans="1:4" ht="15" customHeight="1">
      <c r="A39" s="26"/>
      <c r="D39"/>
    </row>
    <row r="40" spans="1:4" ht="15" customHeight="1">
      <c r="A40" s="22"/>
      <c r="D40"/>
    </row>
    <row r="41" ht="15" customHeight="1">
      <c r="D41"/>
    </row>
    <row r="42" ht="15" customHeight="1">
      <c r="D42"/>
    </row>
    <row r="43" ht="15" customHeight="1">
      <c r="D43"/>
    </row>
    <row r="44" ht="19.5" customHeight="1">
      <c r="D44"/>
    </row>
    <row r="45" ht="19.5" customHeight="1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spans="3:4" ht="14.25">
      <c r="C62" s="16" t="s">
        <v>0</v>
      </c>
      <c r="D62"/>
    </row>
    <row r="63" spans="3:4" ht="14.25">
      <c r="C63" s="29" t="e">
        <f>#REF!</f>
        <v>#REF!</v>
      </c>
      <c r="D63"/>
    </row>
    <row r="64" spans="3:4" ht="14.25">
      <c r="C64" s="36"/>
      <c r="D64"/>
    </row>
    <row r="65" spans="3:4" ht="14.25">
      <c r="C65" s="16" t="s">
        <v>0</v>
      </c>
      <c r="D65"/>
    </row>
    <row r="66" spans="3:4" ht="14.25">
      <c r="C66" s="37" t="e">
        <f>PRODUCT(#REF!,5,#REF!,#REF!)+#REF!</f>
        <v>#REF!</v>
      </c>
      <c r="D66"/>
    </row>
    <row r="67" ht="14.25">
      <c r="D67" s="48"/>
    </row>
    <row r="68" ht="14.25">
      <c r="D68" s="49"/>
    </row>
    <row r="69" ht="14.25">
      <c r="D69" s="49"/>
    </row>
    <row r="70" spans="1:4" ht="14.25">
      <c r="A70" s="12"/>
      <c r="B70" s="16" t="s">
        <v>1</v>
      </c>
      <c r="D70" s="48"/>
    </row>
    <row r="71" spans="1:4" ht="14.25">
      <c r="A71" s="17" t="s">
        <v>5</v>
      </c>
      <c r="B71" s="24" t="s">
        <v>2</v>
      </c>
      <c r="D71" s="50"/>
    </row>
    <row r="72" spans="1:2" ht="14.25">
      <c r="A72" s="34"/>
      <c r="B72" s="35"/>
    </row>
    <row r="73" spans="1:2" ht="14.25">
      <c r="A73" s="12"/>
      <c r="B73" s="16" t="s">
        <v>1</v>
      </c>
    </row>
    <row r="74" spans="1:2" ht="14.25">
      <c r="A74" s="17" t="s">
        <v>3</v>
      </c>
      <c r="B74" s="24" t="s">
        <v>4</v>
      </c>
    </row>
  </sheetData>
  <mergeCells count="1">
    <mergeCell ref="A1:C1"/>
  </mergeCells>
  <printOptions horizontalCentered="1"/>
  <pageMargins left="0.75" right="0.75" top="1" bottom="1" header="0.5" footer="0.5"/>
  <pageSetup fitToHeight="3" fitToWidth="1" horizontalDpi="600" verticalDpi="600" orientation="portrait" r:id="rId1"/>
  <headerFooter alignWithMargins="0">
    <oddFooter>&amp;LWedding Budget&amp;RPage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jifill</cp:lastModifiedBy>
  <cp:lastPrinted>2003-10-16T23:58:12Z</cp:lastPrinted>
  <dcterms:created xsi:type="dcterms:W3CDTF">2001-08-23T16:41:36Z</dcterms:created>
  <dcterms:modified xsi:type="dcterms:W3CDTF">2008-07-02T21:32:22Z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TC060898221033</vt:lpwstr>
  </property>
</Properties>
</file>